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lisa.schaller\SVV\KO - Dokumente\15_Inhalte Website\Charts Zahlen und Fakten\Zahlen und Fakten 2019\"/>
    </mc:Choice>
  </mc:AlternateContent>
  <xr:revisionPtr revIDLastSave="1" documentId="8_{39A3798F-90F3-434A-B18C-968E4202B600}" xr6:coauthVersionLast="41" xr6:coauthVersionMax="41" xr10:uidLastSave="{D871894B-E76A-4C71-A714-D7B8947A7CC2}"/>
  <bookViews>
    <workbookView xWindow="-120" yWindow="-120" windowWidth="29040" windowHeight="17640" xr2:uid="{00000000-000D-0000-FFFF-FFFF00000000}"/>
  </bookViews>
  <sheets>
    <sheet name="LV Prämien Gesamt" sheetId="1" r:id="rId1"/>
  </sheets>
  <definedNames>
    <definedName name="_xlnm.Print_Area" localSheetId="0">'LV Prämien Gesamt'!$B$2:$I$33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8" i="1" l="1"/>
  <c r="R8" i="1"/>
  <c r="P8" i="1"/>
  <c r="O8" i="1"/>
  <c r="N8" i="1"/>
  <c r="M8" i="1"/>
  <c r="Q8" i="1" s="1"/>
  <c r="S9" i="1" l="1"/>
  <c r="R9" i="1"/>
  <c r="P9" i="1"/>
  <c r="O9" i="1"/>
  <c r="N9" i="1"/>
  <c r="M9" i="1"/>
  <c r="Q9" i="1" s="1"/>
  <c r="M10" i="1" l="1"/>
  <c r="N10" i="1"/>
  <c r="O10" i="1"/>
  <c r="P10" i="1"/>
  <c r="R10" i="1"/>
  <c r="S10" i="1"/>
  <c r="Q10" i="1" l="1"/>
  <c r="R29" i="1"/>
  <c r="S29" i="1"/>
  <c r="R28" i="1"/>
  <c r="S28" i="1"/>
  <c r="R27" i="1"/>
  <c r="S27" i="1"/>
  <c r="R26" i="1"/>
  <c r="S26" i="1"/>
  <c r="R25" i="1"/>
  <c r="S25" i="1"/>
  <c r="R24" i="1"/>
  <c r="S24" i="1"/>
  <c r="R23" i="1"/>
  <c r="S23" i="1"/>
  <c r="R22" i="1"/>
  <c r="S22" i="1"/>
  <c r="R21" i="1"/>
  <c r="S21" i="1"/>
  <c r="R20" i="1"/>
  <c r="S20" i="1"/>
  <c r="R19" i="1"/>
  <c r="S19" i="1"/>
  <c r="R18" i="1"/>
  <c r="R17" i="1"/>
  <c r="S17" i="1"/>
  <c r="R16" i="1"/>
  <c r="S15" i="1"/>
  <c r="R14" i="1"/>
  <c r="S14" i="1"/>
  <c r="R13" i="1"/>
  <c r="S13" i="1"/>
  <c r="R12" i="1"/>
  <c r="S12" i="1"/>
  <c r="R11" i="1"/>
  <c r="S11" i="1"/>
  <c r="P17" i="1"/>
  <c r="P16" i="1"/>
  <c r="P15" i="1"/>
  <c r="P14" i="1"/>
  <c r="P13" i="1"/>
  <c r="P12" i="1"/>
  <c r="P11" i="1"/>
  <c r="P18" i="1"/>
  <c r="O29" i="1"/>
  <c r="O28" i="1"/>
  <c r="O27" i="1"/>
  <c r="O26" i="1"/>
  <c r="O25" i="1"/>
  <c r="O24" i="1"/>
  <c r="O23" i="1"/>
  <c r="O22" i="1"/>
  <c r="O21" i="1"/>
  <c r="O20" i="1"/>
  <c r="O19" i="1"/>
  <c r="O18" i="1"/>
  <c r="O17" i="1"/>
  <c r="O16" i="1"/>
  <c r="O15" i="1"/>
  <c r="O14" i="1"/>
  <c r="O13" i="1"/>
  <c r="O12" i="1"/>
  <c r="O11" i="1"/>
  <c r="N29" i="1"/>
  <c r="N28" i="1"/>
  <c r="N27" i="1"/>
  <c r="N26" i="1"/>
  <c r="N25" i="1"/>
  <c r="N24" i="1"/>
  <c r="N23" i="1"/>
  <c r="N22" i="1"/>
  <c r="N21" i="1"/>
  <c r="N20" i="1"/>
  <c r="N19" i="1"/>
  <c r="N18" i="1"/>
  <c r="N17" i="1"/>
  <c r="N16" i="1"/>
  <c r="N15" i="1"/>
  <c r="N14" i="1"/>
  <c r="N13" i="1"/>
  <c r="N12" i="1"/>
  <c r="N11" i="1"/>
  <c r="M29" i="1"/>
  <c r="M28" i="1"/>
  <c r="M27" i="1"/>
  <c r="M26" i="1"/>
  <c r="M25" i="1"/>
  <c r="M24" i="1"/>
  <c r="M23" i="1"/>
  <c r="M22" i="1"/>
  <c r="M21" i="1"/>
  <c r="M20" i="1"/>
  <c r="M19" i="1"/>
  <c r="M18" i="1"/>
  <c r="M17" i="1"/>
  <c r="M16" i="1"/>
  <c r="M15" i="1"/>
  <c r="M14" i="1"/>
  <c r="M13" i="1"/>
  <c r="M12" i="1"/>
  <c r="M11" i="1"/>
  <c r="Q13" i="1" l="1"/>
  <c r="Q17" i="1"/>
  <c r="Q21" i="1"/>
  <c r="Q25" i="1"/>
  <c r="Q29" i="1"/>
  <c r="Q14" i="1"/>
  <c r="Q18" i="1"/>
  <c r="Q22" i="1"/>
  <c r="Q26" i="1"/>
  <c r="Q11" i="1"/>
  <c r="Q15" i="1"/>
  <c r="Q19" i="1"/>
  <c r="Q23" i="1"/>
  <c r="Q27" i="1"/>
  <c r="Q20" i="1"/>
  <c r="Q28" i="1"/>
  <c r="Q12" i="1"/>
  <c r="Q16" i="1"/>
  <c r="Q24" i="1"/>
  <c r="H15" i="1"/>
  <c r="R15" i="1" s="1"/>
  <c r="I16" i="1"/>
  <c r="S16" i="1" s="1"/>
  <c r="I18" i="1"/>
  <c r="S18" i="1" s="1"/>
</calcChain>
</file>

<file path=xl/sharedStrings.xml><?xml version="1.0" encoding="utf-8"?>
<sst xmlns="http://schemas.openxmlformats.org/spreadsheetml/2006/main" count="29" uniqueCount="17">
  <si>
    <r>
      <t xml:space="preserve">Lebensversicherung – Gebuchte Prämien brutto 
</t>
    </r>
    <r>
      <rPr>
        <b/>
        <i/>
        <sz val="11"/>
        <rFont val="Arial"/>
        <family val="2"/>
      </rPr>
      <t>Assurance vie – Primes brutes émises</t>
    </r>
  </si>
  <si>
    <r>
      <t xml:space="preserve">in 1000 CHF / </t>
    </r>
    <r>
      <rPr>
        <i/>
        <sz val="9"/>
        <rFont val="Arial"/>
        <family val="2"/>
      </rPr>
      <t>en milliers de CHF</t>
    </r>
  </si>
  <si>
    <t>Einzelversicherung</t>
  </si>
  <si>
    <t>Kollektiv-Versicherung</t>
  </si>
  <si>
    <t>Anteilgebundene Lebensversicherung</t>
  </si>
  <si>
    <t>Kapitalisations-geschäfte</t>
  </si>
  <si>
    <r>
      <t xml:space="preserve">Total Lebensversicherung
</t>
    </r>
    <r>
      <rPr>
        <b/>
        <i/>
        <sz val="9"/>
        <rFont val="Arial"/>
        <family val="2"/>
      </rPr>
      <t>Total assurance vie</t>
    </r>
  </si>
  <si>
    <t xml:space="preserve">Assurances individuelles </t>
  </si>
  <si>
    <t>Assurances collectives</t>
  </si>
  <si>
    <t>Assurance vie liée à des participations</t>
  </si>
  <si>
    <t>Opérations de capitalisation</t>
  </si>
  <si>
    <t xml:space="preserve">Total </t>
  </si>
  <si>
    <r>
      <t xml:space="preserve">Wiederkehrende Prämien
</t>
    </r>
    <r>
      <rPr>
        <i/>
        <sz val="9"/>
        <rFont val="Arial"/>
        <family val="2"/>
      </rPr>
      <t>Primes périodiques</t>
    </r>
  </si>
  <si>
    <r>
      <t xml:space="preserve">Einmalprämien
</t>
    </r>
    <r>
      <rPr>
        <i/>
        <sz val="9"/>
        <rFont val="Arial"/>
        <family val="2"/>
      </rPr>
      <t>Primes uniques</t>
    </r>
  </si>
  <si>
    <t>Quelle: Finma</t>
  </si>
  <si>
    <t>Source: Finma</t>
  </si>
  <si>
    <t>Prozent-Anteile am Total der Prämien / Pourcentages des primes 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</si>
</sst>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0000"/>
    <numFmt numFmtId="165" formatCode="#,##0.000000"/>
    <numFmt numFmtId="166" formatCode="_ * #,##0.000_ ;_ * \-#,##0.000_ ;_ * &quot;-&quot;??_ ;_ @_ "/>
    <numFmt numFmtId="167" formatCode="0.0%"/>
    <numFmt numFmtId="168" formatCode="#,##0.000"/>
  </numFmts>
  <fonts count="12" x14ac:knownFonts="1">
    <font>
      <sz val="11"/>
      <color theme="1"/>
      <name val="Calibri"/>
      <family val="2"/>
      <scheme val="minor"/>
    </font>
    <font>
      <b/>
      <sz val="11"/>
      <name val="Arial"/>
      <family val="2"/>
    </font>
    <font>
      <b/>
      <i/>
      <sz val="11"/>
      <name val="Arial"/>
      <family val="2"/>
    </font>
    <font>
      <b/>
      <sz val="9"/>
      <name val="Arial"/>
      <family val="2"/>
    </font>
    <font>
      <sz val="9"/>
      <name val="Arial"/>
      <family val="2"/>
    </font>
    <font>
      <i/>
      <sz val="9"/>
      <name val="Arial"/>
      <family val="2"/>
    </font>
    <font>
      <b/>
      <i/>
      <sz val="9"/>
      <name val="Arial"/>
      <family val="2"/>
    </font>
    <font>
      <sz val="7"/>
      <name val="Arial"/>
      <family val="2"/>
    </font>
    <font>
      <sz val="8"/>
      <name val="Arial"/>
      <family val="2"/>
    </font>
    <font>
      <i/>
      <sz val="8"/>
      <name val="Arial"/>
      <family val="2"/>
    </font>
    <font>
      <sz val="11"/>
      <color theme="1"/>
      <name val="Calibri"/>
      <family val="2"/>
      <scheme val="minor"/>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D9E1F2"/>
        <bgColor indexed="64"/>
      </patternFill>
    </fill>
  </fills>
  <borders count="11">
    <border>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4472C4"/>
      </left>
      <right style="thin">
        <color indexed="64"/>
      </right>
      <top style="medium">
        <color rgb="FF4472C4"/>
      </top>
      <bottom style="medium">
        <color rgb="FF4472C4"/>
      </bottom>
      <diagonal/>
    </border>
    <border>
      <left style="thin">
        <color indexed="64"/>
      </left>
      <right style="thin">
        <color indexed="64"/>
      </right>
      <top style="medium">
        <color rgb="FF4472C4"/>
      </top>
      <bottom style="medium">
        <color rgb="FF4472C4"/>
      </bottom>
      <diagonal/>
    </border>
    <border>
      <left style="thin">
        <color indexed="64"/>
      </left>
      <right style="medium">
        <color rgb="FF4472C4"/>
      </right>
      <top style="medium">
        <color rgb="FF4472C4"/>
      </top>
      <bottom style="medium">
        <color rgb="FF4472C4"/>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62">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horizontal="center" vertical="center"/>
    </xf>
    <xf numFmtId="3" fontId="4" fillId="0" borderId="0" xfId="0" applyNumberFormat="1" applyFont="1" applyAlignment="1">
      <alignment horizontal="right" vertical="center"/>
    </xf>
    <xf numFmtId="3" fontId="7" fillId="0" borderId="0" xfId="0" applyNumberFormat="1" applyFont="1" applyBorder="1" applyAlignment="1">
      <alignment horizontal="left" vertical="top"/>
    </xf>
    <xf numFmtId="3" fontId="4" fillId="0" borderId="0" xfId="0" applyNumberFormat="1" applyFont="1" applyAlignment="1">
      <alignment horizontal="right" vertical="top"/>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5" xfId="0" applyFont="1" applyBorder="1" applyAlignment="1">
      <alignment horizontal="center" vertical="center"/>
    </xf>
    <xf numFmtId="0" fontId="3" fillId="2" borderId="5" xfId="0" applyFont="1" applyFill="1" applyBorder="1" applyAlignment="1">
      <alignment horizontal="center" vertical="center"/>
    </xf>
    <xf numFmtId="3" fontId="4" fillId="0" borderId="5" xfId="0" applyNumberFormat="1" applyFont="1" applyBorder="1" applyAlignment="1">
      <alignment horizontal="right" vertical="center" indent="2"/>
    </xf>
    <xf numFmtId="3" fontId="3" fillId="0" borderId="5" xfId="0" applyNumberFormat="1" applyFont="1" applyBorder="1" applyAlignment="1">
      <alignment horizontal="right" vertical="center" indent="2"/>
    </xf>
    <xf numFmtId="3" fontId="4" fillId="2" borderId="5" xfId="0" applyNumberFormat="1" applyFont="1" applyFill="1" applyBorder="1" applyAlignment="1">
      <alignment horizontal="right" vertical="center" indent="2"/>
    </xf>
    <xf numFmtId="3" fontId="3" fillId="2" borderId="5" xfId="0" applyNumberFormat="1" applyFont="1" applyFill="1" applyBorder="1" applyAlignment="1">
      <alignment horizontal="right" vertical="center" indent="2"/>
    </xf>
    <xf numFmtId="0" fontId="8" fillId="0" borderId="0" xfId="0" applyFont="1" applyAlignment="1">
      <alignment horizontal="right" vertical="center"/>
    </xf>
    <xf numFmtId="0" fontId="9" fillId="0" borderId="0" xfId="0" applyFont="1" applyAlignment="1">
      <alignment horizontal="right" vertical="center"/>
    </xf>
    <xf numFmtId="0" fontId="0" fillId="0" borderId="0" xfId="0" applyFill="1"/>
    <xf numFmtId="0" fontId="3" fillId="0" borderId="5" xfId="0" applyFont="1" applyFill="1" applyBorder="1" applyAlignment="1">
      <alignment horizontal="center" vertical="center"/>
    </xf>
    <xf numFmtId="3" fontId="4" fillId="0" borderId="5" xfId="0" applyNumberFormat="1" applyFont="1" applyFill="1" applyBorder="1" applyAlignment="1">
      <alignment horizontal="right" vertical="center" indent="2"/>
    </xf>
    <xf numFmtId="3" fontId="3" fillId="0" borderId="5" xfId="0" applyNumberFormat="1" applyFont="1" applyFill="1" applyBorder="1" applyAlignment="1">
      <alignment horizontal="right" vertical="center" indent="2"/>
    </xf>
    <xf numFmtId="164" fontId="4" fillId="0" borderId="0" xfId="0" applyNumberFormat="1" applyFont="1" applyAlignment="1">
      <alignment horizontal="right" vertical="center"/>
    </xf>
    <xf numFmtId="165" fontId="0" fillId="0" borderId="0" xfId="0" applyNumberFormat="1"/>
    <xf numFmtId="166" fontId="4" fillId="0" borderId="0" xfId="1" applyNumberFormat="1" applyFont="1" applyBorder="1" applyAlignment="1">
      <alignment horizontal="right" vertical="center" indent="2"/>
    </xf>
    <xf numFmtId="167" fontId="4" fillId="0" borderId="5" xfId="2" applyNumberFormat="1" applyFont="1" applyBorder="1" applyAlignment="1">
      <alignment horizontal="right" vertical="center" indent="2"/>
    </xf>
    <xf numFmtId="167" fontId="0" fillId="0" borderId="0" xfId="0" applyNumberFormat="1"/>
    <xf numFmtId="167" fontId="4" fillId="2" borderId="5" xfId="2" applyNumberFormat="1" applyFont="1" applyFill="1" applyBorder="1" applyAlignment="1">
      <alignment horizontal="right" vertical="center" indent="2"/>
    </xf>
    <xf numFmtId="167" fontId="3" fillId="0" borderId="5" xfId="2" applyNumberFormat="1" applyFont="1" applyBorder="1" applyAlignment="1">
      <alignment horizontal="right" vertical="center" indent="2"/>
    </xf>
    <xf numFmtId="0" fontId="3" fillId="0" borderId="0" xfId="0" applyFont="1" applyFill="1" applyBorder="1" applyAlignment="1">
      <alignment horizontal="center" vertical="center"/>
    </xf>
    <xf numFmtId="3" fontId="4" fillId="0" borderId="0" xfId="0" applyNumberFormat="1" applyFont="1" applyFill="1" applyBorder="1" applyAlignment="1">
      <alignment horizontal="right" vertical="center" indent="2"/>
    </xf>
    <xf numFmtId="3" fontId="3" fillId="0" borderId="0" xfId="0" applyNumberFormat="1" applyFont="1" applyFill="1" applyBorder="1" applyAlignment="1">
      <alignment horizontal="right" vertical="center" indent="2"/>
    </xf>
    <xf numFmtId="167" fontId="4" fillId="0" borderId="0" xfId="2" applyNumberFormat="1" applyFont="1" applyFill="1" applyBorder="1" applyAlignment="1">
      <alignment horizontal="right" vertical="center" indent="2"/>
    </xf>
    <xf numFmtId="167" fontId="3" fillId="0" borderId="0" xfId="2" applyNumberFormat="1" applyFont="1" applyFill="1" applyBorder="1" applyAlignment="1">
      <alignment horizontal="right" vertical="center" indent="2"/>
    </xf>
    <xf numFmtId="3" fontId="4" fillId="0" borderId="6" xfId="0" applyNumberFormat="1" applyFont="1" applyBorder="1" applyAlignment="1">
      <alignment horizontal="right" vertical="center" indent="2"/>
    </xf>
    <xf numFmtId="0" fontId="6" fillId="2"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3" fillId="0" borderId="7" xfId="0" applyFont="1" applyFill="1" applyBorder="1" applyAlignment="1">
      <alignment horizontal="center" vertical="center"/>
    </xf>
    <xf numFmtId="3" fontId="4" fillId="0" borderId="7" xfId="0" applyNumberFormat="1" applyFont="1" applyFill="1" applyBorder="1" applyAlignment="1">
      <alignment horizontal="right" vertical="center" indent="2"/>
    </xf>
    <xf numFmtId="3" fontId="3" fillId="0" borderId="7" xfId="0" applyNumberFormat="1" applyFont="1" applyFill="1" applyBorder="1" applyAlignment="1">
      <alignment horizontal="right" vertical="center" indent="2"/>
    </xf>
    <xf numFmtId="167" fontId="4" fillId="0" borderId="7" xfId="2" applyNumberFormat="1" applyFont="1" applyBorder="1" applyAlignment="1">
      <alignment horizontal="right" vertical="center" indent="2"/>
    </xf>
    <xf numFmtId="167" fontId="4" fillId="2" borderId="7" xfId="2" applyNumberFormat="1" applyFont="1" applyFill="1" applyBorder="1" applyAlignment="1">
      <alignment horizontal="right" vertical="center" indent="2"/>
    </xf>
    <xf numFmtId="167" fontId="3" fillId="0" borderId="7" xfId="2" applyNumberFormat="1" applyFont="1" applyBorder="1" applyAlignment="1">
      <alignment horizontal="right" vertical="center" indent="2"/>
    </xf>
    <xf numFmtId="0" fontId="3" fillId="3" borderId="8" xfId="0" applyFont="1" applyFill="1" applyBorder="1" applyAlignment="1">
      <alignment horizontal="center" vertical="center"/>
    </xf>
    <xf numFmtId="3" fontId="4" fillId="3" borderId="9" xfId="0" applyNumberFormat="1" applyFont="1" applyFill="1" applyBorder="1" applyAlignment="1">
      <alignment horizontal="right" vertical="center" indent="2"/>
    </xf>
    <xf numFmtId="3" fontId="3" fillId="3" borderId="9" xfId="0" applyNumberFormat="1" applyFont="1" applyFill="1" applyBorder="1" applyAlignment="1">
      <alignment horizontal="right" vertical="center" indent="2"/>
    </xf>
    <xf numFmtId="3" fontId="4" fillId="3" borderId="10" xfId="0" applyNumberFormat="1" applyFont="1" applyFill="1" applyBorder="1" applyAlignment="1">
      <alignment horizontal="right" vertical="center" indent="2"/>
    </xf>
    <xf numFmtId="3" fontId="4" fillId="0" borderId="0" xfId="0" applyNumberFormat="1" applyFont="1" applyAlignment="1">
      <alignment horizontal="center" vertical="center"/>
    </xf>
    <xf numFmtId="3" fontId="4" fillId="0" borderId="0" xfId="0" applyNumberFormat="1" applyFont="1" applyAlignment="1">
      <alignment vertical="center"/>
    </xf>
    <xf numFmtId="167" fontId="4" fillId="3" borderId="9" xfId="0" applyNumberFormat="1" applyFont="1" applyFill="1" applyBorder="1" applyAlignment="1">
      <alignment horizontal="right" vertical="center" indent="2"/>
    </xf>
    <xf numFmtId="167" fontId="3" fillId="3" borderId="9" xfId="0" applyNumberFormat="1" applyFont="1" applyFill="1" applyBorder="1" applyAlignment="1">
      <alignment horizontal="right" vertical="center" indent="2"/>
    </xf>
    <xf numFmtId="167" fontId="4" fillId="3" borderId="10" xfId="0" applyNumberFormat="1" applyFont="1" applyFill="1" applyBorder="1" applyAlignment="1">
      <alignment horizontal="right" vertical="center" indent="2"/>
    </xf>
    <xf numFmtId="168" fontId="3" fillId="0" borderId="0" xfId="0" applyNumberFormat="1" applyFont="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3" fontId="4"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xf>
    <xf numFmtId="0" fontId="11" fillId="0" borderId="0" xfId="0" applyFont="1" applyAlignment="1">
      <alignment horizontal="center"/>
    </xf>
  </cellXfs>
  <cellStyles count="3">
    <cellStyle name="Komma" xfId="1" builtinId="3"/>
    <cellStyle name="Prozent" xfId="2" builtinId="5"/>
    <cellStyle name="Standard" xfId="0" builtinId="0"/>
  </cellStyles>
  <dxfs count="0"/>
  <tableStyles count="0" defaultTableStyle="TableStyleMedium2" defaultPivotStyle="PivotStyleLight16"/>
  <colors>
    <mruColors>
      <color rgb="FF4472C4"/>
      <color rgb="FF5C5CAD"/>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D34"/>
  <sheetViews>
    <sheetView tabSelected="1" workbookViewId="0">
      <selection activeCell="B8" sqref="B8:G30"/>
    </sheetView>
  </sheetViews>
  <sheetFormatPr baseColWidth="10" defaultColWidth="11.42578125" defaultRowHeight="15" x14ac:dyDescent="0.25"/>
  <cols>
    <col min="1" max="1" width="1.7109375" customWidth="1"/>
    <col min="2" max="2" width="7.7109375" customWidth="1"/>
    <col min="3" max="6" width="15.7109375" hidden="1" customWidth="1"/>
    <col min="7" max="9" width="15.7109375" customWidth="1"/>
    <col min="12" max="12" width="7.7109375" customWidth="1"/>
    <col min="13" max="19" width="15.7109375" customWidth="1"/>
  </cols>
  <sheetData>
    <row r="2" spans="2:21" ht="30" customHeight="1" x14ac:dyDescent="0.25">
      <c r="B2" s="59" t="s">
        <v>0</v>
      </c>
      <c r="C2" s="60"/>
      <c r="D2" s="60"/>
      <c r="E2" s="60"/>
      <c r="F2" s="60"/>
      <c r="G2" s="60"/>
      <c r="H2" s="60"/>
      <c r="I2" s="60"/>
    </row>
    <row r="3" spans="2:21" x14ac:dyDescent="0.25">
      <c r="B3" s="1"/>
      <c r="C3" s="1"/>
      <c r="D3" s="1"/>
      <c r="E3" s="1"/>
      <c r="F3" s="1"/>
      <c r="G3" s="1"/>
      <c r="H3" s="54"/>
      <c r="I3" s="1"/>
    </row>
    <row r="4" spans="2:21" ht="15" customHeight="1" x14ac:dyDescent="0.25">
      <c r="B4" s="58" t="s">
        <v>1</v>
      </c>
      <c r="C4" s="58"/>
      <c r="D4" s="58"/>
      <c r="E4" s="58"/>
      <c r="F4" s="58"/>
      <c r="G4" s="58"/>
      <c r="H4" s="58"/>
      <c r="I4" s="58"/>
      <c r="M4" s="61" t="s">
        <v>16</v>
      </c>
      <c r="N4" s="61"/>
      <c r="O4" s="61"/>
      <c r="P4" s="61"/>
      <c r="Q4" s="61"/>
      <c r="R4" s="61"/>
      <c r="S4" s="61"/>
    </row>
    <row r="5" spans="2:21" x14ac:dyDescent="0.25">
      <c r="B5" s="2"/>
      <c r="C5" s="3"/>
      <c r="D5" s="3"/>
      <c r="E5" s="3"/>
      <c r="F5" s="3"/>
      <c r="G5" s="49"/>
      <c r="H5" s="50"/>
      <c r="I5" s="3"/>
    </row>
    <row r="6" spans="2:21" ht="48" customHeight="1" x14ac:dyDescent="0.25">
      <c r="B6" s="4"/>
      <c r="C6" s="8" t="s">
        <v>2</v>
      </c>
      <c r="D6" s="9" t="s">
        <v>3</v>
      </c>
      <c r="E6" s="9" t="s">
        <v>4</v>
      </c>
      <c r="F6" s="9" t="s">
        <v>5</v>
      </c>
      <c r="G6" s="55" t="s">
        <v>6</v>
      </c>
      <c r="H6" s="56"/>
      <c r="I6" s="57"/>
      <c r="M6" s="8" t="s">
        <v>2</v>
      </c>
      <c r="N6" s="9" t="s">
        <v>3</v>
      </c>
      <c r="O6" s="9" t="s">
        <v>4</v>
      </c>
      <c r="P6" s="9" t="s">
        <v>5</v>
      </c>
      <c r="Q6" s="55" t="s">
        <v>6</v>
      </c>
      <c r="R6" s="56"/>
      <c r="S6" s="57"/>
    </row>
    <row r="7" spans="2:21" ht="48.75" thickBot="1" x14ac:dyDescent="0.3">
      <c r="B7" s="4"/>
      <c r="C7" s="10" t="s">
        <v>7</v>
      </c>
      <c r="D7" s="10" t="s">
        <v>8</v>
      </c>
      <c r="E7" s="10" t="s">
        <v>9</v>
      </c>
      <c r="F7" s="11" t="s">
        <v>10</v>
      </c>
      <c r="G7" s="37" t="s">
        <v>11</v>
      </c>
      <c r="H7" s="38" t="s">
        <v>12</v>
      </c>
      <c r="I7" s="38" t="s">
        <v>13</v>
      </c>
      <c r="M7" s="10" t="s">
        <v>7</v>
      </c>
      <c r="N7" s="10" t="s">
        <v>8</v>
      </c>
      <c r="O7" s="10" t="s">
        <v>9</v>
      </c>
      <c r="P7" s="11" t="s">
        <v>10</v>
      </c>
      <c r="Q7" s="37" t="s">
        <v>11</v>
      </c>
      <c r="R7" s="38" t="s">
        <v>12</v>
      </c>
      <c r="S7" s="38" t="s">
        <v>13</v>
      </c>
    </row>
    <row r="8" spans="2:21" ht="15.75" thickBot="1" x14ac:dyDescent="0.3">
      <c r="B8" s="45">
        <v>2018</v>
      </c>
      <c r="C8" s="46">
        <v>4885061.9790000003</v>
      </c>
      <c r="D8" s="46">
        <v>22605206.41</v>
      </c>
      <c r="E8" s="46">
        <v>1949243.483</v>
      </c>
      <c r="F8" s="46">
        <v>331825.745</v>
      </c>
      <c r="G8" s="47">
        <v>29771337.616999999</v>
      </c>
      <c r="H8" s="46">
        <v>16782232.642999999</v>
      </c>
      <c r="I8" s="48">
        <v>12989104.973999999</v>
      </c>
      <c r="L8" s="45">
        <v>2018</v>
      </c>
      <c r="M8" s="51">
        <f t="shared" ref="M8" si="0">C8/$G8</f>
        <v>0.16408607640828798</v>
      </c>
      <c r="N8" s="51">
        <f t="shared" ref="N8" si="1">D8/$G8</f>
        <v>0.75929428166143254</v>
      </c>
      <c r="O8" s="51">
        <f t="shared" ref="O8" si="2">E8/$G8</f>
        <v>6.5473829495888855E-2</v>
      </c>
      <c r="P8" s="51">
        <f t="shared" ref="P8" si="3">F8/$G8</f>
        <v>1.1145812434390627E-2</v>
      </c>
      <c r="Q8" s="52">
        <f t="shared" ref="Q8" si="4">SUM(M8:P8)</f>
        <v>1</v>
      </c>
      <c r="R8" s="51">
        <f t="shared" ref="R8" si="5">H8/$G8</f>
        <v>0.56370435413076725</v>
      </c>
      <c r="S8" s="53">
        <f t="shared" ref="S8" si="6">I8/$G8</f>
        <v>0.43629564586923275</v>
      </c>
    </row>
    <row r="9" spans="2:21" ht="15" customHeight="1" x14ac:dyDescent="0.25">
      <c r="B9" s="39">
        <v>2017</v>
      </c>
      <c r="C9" s="40">
        <v>5014552.051</v>
      </c>
      <c r="D9" s="40">
        <v>22451330.537</v>
      </c>
      <c r="E9" s="40">
        <v>1864265.662</v>
      </c>
      <c r="F9" s="40">
        <v>261341.524</v>
      </c>
      <c r="G9" s="41">
        <v>29591489.774</v>
      </c>
      <c r="H9" s="40">
        <v>16796473.328000002</v>
      </c>
      <c r="I9" s="40">
        <v>12795016.446</v>
      </c>
      <c r="L9" s="39">
        <v>2017</v>
      </c>
      <c r="M9" s="42">
        <f t="shared" ref="M9" si="7">C9/$G9</f>
        <v>0.16945926309549783</v>
      </c>
      <c r="N9" s="42">
        <f t="shared" ref="N9" si="8">D9/$G9</f>
        <v>0.75870903115957467</v>
      </c>
      <c r="O9" s="42">
        <f t="shared" ref="O9" si="9">E9/$G9</f>
        <v>6.3000061039103258E-2</v>
      </c>
      <c r="P9" s="43">
        <f t="shared" ref="P9" si="10">F9/$G9</f>
        <v>8.8316447058242667E-3</v>
      </c>
      <c r="Q9" s="44">
        <f t="shared" ref="Q9" si="11">SUM(M9:P9)</f>
        <v>1</v>
      </c>
      <c r="R9" s="42">
        <f t="shared" ref="R9" si="12">H9/$G9</f>
        <v>0.56761161591661069</v>
      </c>
      <c r="S9" s="42">
        <f t="shared" ref="S9" si="13">I9/$G9</f>
        <v>0.43238838408338937</v>
      </c>
      <c r="U9" s="28"/>
    </row>
    <row r="10" spans="2:21" ht="15" customHeight="1" x14ac:dyDescent="0.25">
      <c r="B10" s="39">
        <v>2016</v>
      </c>
      <c r="C10" s="40">
        <v>5262875.3159999996</v>
      </c>
      <c r="D10" s="40">
        <v>23337385.111000001</v>
      </c>
      <c r="E10" s="40">
        <v>1738786.5430000001</v>
      </c>
      <c r="F10" s="40">
        <v>327837.07400000002</v>
      </c>
      <c r="G10" s="41">
        <v>30666884.044</v>
      </c>
      <c r="H10" s="40">
        <v>16794150.987</v>
      </c>
      <c r="I10" s="40">
        <v>13872733.057</v>
      </c>
      <c r="J10" s="20"/>
      <c r="K10" s="20"/>
      <c r="L10" s="39">
        <v>2016</v>
      </c>
      <c r="M10" s="42">
        <f t="shared" ref="M10:M18" si="14">C10/$G10</f>
        <v>0.17161428296559153</v>
      </c>
      <c r="N10" s="42">
        <f t="shared" ref="N10:N18" si="15">D10/$G10</f>
        <v>0.76099629416265979</v>
      </c>
      <c r="O10" s="42">
        <f t="shared" ref="O10:O18" si="16">E10/$G10</f>
        <v>5.6699159278955018E-2</v>
      </c>
      <c r="P10" s="43">
        <f t="shared" ref="P10:P18" si="17">F10/$G10</f>
        <v>1.0690263592793726E-2</v>
      </c>
      <c r="Q10" s="44">
        <f t="shared" ref="Q10:Q29" si="18">SUM(M10:P10)</f>
        <v>1</v>
      </c>
      <c r="R10" s="42">
        <f t="shared" ref="R10:R29" si="19">H10/$G10</f>
        <v>0.54763147644554355</v>
      </c>
      <c r="S10" s="42">
        <f t="shared" ref="S10:S29" si="20">I10/$G10</f>
        <v>0.4523685235544565</v>
      </c>
      <c r="U10" s="28"/>
    </row>
    <row r="11" spans="2:21" ht="15" customHeight="1" x14ac:dyDescent="0.25">
      <c r="B11" s="21">
        <v>2015</v>
      </c>
      <c r="C11" s="22">
        <v>5631575.9670000002</v>
      </c>
      <c r="D11" s="22">
        <v>24882368.225000001</v>
      </c>
      <c r="E11" s="22">
        <v>1753611.7760000001</v>
      </c>
      <c r="F11" s="22">
        <v>372662.08799999999</v>
      </c>
      <c r="G11" s="23">
        <v>32640218.056000002</v>
      </c>
      <c r="H11" s="22">
        <v>16732688.316</v>
      </c>
      <c r="I11" s="22">
        <v>15907529.74</v>
      </c>
      <c r="J11" s="20"/>
      <c r="K11" s="20"/>
      <c r="L11" s="21">
        <v>2015</v>
      </c>
      <c r="M11" s="27">
        <f t="shared" si="14"/>
        <v>0.17253487575781654</v>
      </c>
      <c r="N11" s="27">
        <f t="shared" si="15"/>
        <v>0.76232236507458218</v>
      </c>
      <c r="O11" s="27">
        <f t="shared" si="16"/>
        <v>5.372549205986836E-2</v>
      </c>
      <c r="P11" s="29">
        <f t="shared" si="17"/>
        <v>1.1417267107732951E-2</v>
      </c>
      <c r="Q11" s="30">
        <f t="shared" si="18"/>
        <v>1</v>
      </c>
      <c r="R11" s="27">
        <f t="shared" si="19"/>
        <v>0.51264021236905177</v>
      </c>
      <c r="S11" s="27">
        <f t="shared" si="20"/>
        <v>0.48735978763094817</v>
      </c>
      <c r="U11" s="28"/>
    </row>
    <row r="12" spans="2:21" ht="15" customHeight="1" x14ac:dyDescent="0.25">
      <c r="B12" s="21">
        <v>2014</v>
      </c>
      <c r="C12" s="22">
        <v>5801684.159</v>
      </c>
      <c r="D12" s="22">
        <v>24699724.109999999</v>
      </c>
      <c r="E12" s="22">
        <v>1729418.5889999999</v>
      </c>
      <c r="F12" s="22">
        <v>409088.09399999998</v>
      </c>
      <c r="G12" s="23">
        <v>32639914.952</v>
      </c>
      <c r="H12" s="22">
        <v>16449739.732999999</v>
      </c>
      <c r="I12" s="22">
        <v>16190175.219000001</v>
      </c>
      <c r="L12" s="21">
        <v>2014</v>
      </c>
      <c r="M12" s="27">
        <f t="shared" si="14"/>
        <v>0.17774813958712549</v>
      </c>
      <c r="N12" s="27">
        <f t="shared" si="15"/>
        <v>0.75673371533973721</v>
      </c>
      <c r="O12" s="27">
        <f t="shared" si="16"/>
        <v>5.2984776202489169E-2</v>
      </c>
      <c r="P12" s="29">
        <f t="shared" si="17"/>
        <v>1.2533368870648152E-2</v>
      </c>
      <c r="Q12" s="30">
        <f t="shared" si="18"/>
        <v>1</v>
      </c>
      <c r="R12" s="27">
        <f t="shared" si="19"/>
        <v>0.50397618244994991</v>
      </c>
      <c r="S12" s="27">
        <f t="shared" si="20"/>
        <v>0.49602381755005009</v>
      </c>
      <c r="U12" s="28"/>
    </row>
    <row r="13" spans="2:21" ht="15" customHeight="1" x14ac:dyDescent="0.25">
      <c r="B13" s="13">
        <v>2013</v>
      </c>
      <c r="C13" s="16">
        <v>5490883.2939999998</v>
      </c>
      <c r="D13" s="16">
        <v>24348722.471999999</v>
      </c>
      <c r="E13" s="16">
        <v>2402963.9980000001</v>
      </c>
      <c r="F13" s="16">
        <v>422778.33299999998</v>
      </c>
      <c r="G13" s="17">
        <v>32665348.096999999</v>
      </c>
      <c r="H13" s="16">
        <v>16236379.321</v>
      </c>
      <c r="I13" s="16">
        <v>16428968.776000001</v>
      </c>
      <c r="L13" s="13">
        <v>2013</v>
      </c>
      <c r="M13" s="27">
        <f t="shared" si="14"/>
        <v>0.16809504915406934</v>
      </c>
      <c r="N13" s="27">
        <f t="shared" si="15"/>
        <v>0.74539914283773379</v>
      </c>
      <c r="O13" s="27">
        <f t="shared" si="16"/>
        <v>7.3563091716162959E-2</v>
      </c>
      <c r="P13" s="29">
        <f t="shared" si="17"/>
        <v>1.2942716292033887E-2</v>
      </c>
      <c r="Q13" s="30">
        <f t="shared" si="18"/>
        <v>1</v>
      </c>
      <c r="R13" s="27">
        <f t="shared" si="19"/>
        <v>0.49705208322856226</v>
      </c>
      <c r="S13" s="27">
        <f t="shared" si="20"/>
        <v>0.5029479167714378</v>
      </c>
      <c r="U13" s="28"/>
    </row>
    <row r="14" spans="2:21" ht="15" customHeight="1" x14ac:dyDescent="0.25">
      <c r="B14" s="13">
        <v>2012</v>
      </c>
      <c r="C14" s="16">
        <v>5485024.9380000001</v>
      </c>
      <c r="D14" s="16">
        <v>22564829.647</v>
      </c>
      <c r="E14" s="16">
        <v>2629301.89</v>
      </c>
      <c r="F14" s="16">
        <v>446636.58100000001</v>
      </c>
      <c r="G14" s="17">
        <v>31125793.056000002</v>
      </c>
      <c r="H14" s="16">
        <v>15873979.595000003</v>
      </c>
      <c r="I14" s="16">
        <v>15251813.460999999</v>
      </c>
      <c r="L14" s="13">
        <v>2012</v>
      </c>
      <c r="M14" s="27">
        <f t="shared" si="14"/>
        <v>0.17622121075378264</v>
      </c>
      <c r="N14" s="27">
        <f t="shared" si="15"/>
        <v>0.72495597482134722</v>
      </c>
      <c r="O14" s="27">
        <f t="shared" si="16"/>
        <v>8.4473410372853441E-2</v>
      </c>
      <c r="P14" s="29">
        <f t="shared" si="17"/>
        <v>1.434940405201671E-2</v>
      </c>
      <c r="Q14" s="30">
        <f t="shared" si="18"/>
        <v>1</v>
      </c>
      <c r="R14" s="27">
        <f t="shared" si="19"/>
        <v>0.5099943820367987</v>
      </c>
      <c r="S14" s="27">
        <f t="shared" si="20"/>
        <v>0.49000561796320125</v>
      </c>
      <c r="U14" s="28"/>
    </row>
    <row r="15" spans="2:21" ht="15" customHeight="1" x14ac:dyDescent="0.25">
      <c r="B15" s="13">
        <v>2011</v>
      </c>
      <c r="C15" s="16">
        <v>5614156</v>
      </c>
      <c r="D15" s="16">
        <v>22060004</v>
      </c>
      <c r="E15" s="16">
        <v>2422086</v>
      </c>
      <c r="F15" s="16">
        <v>465595</v>
      </c>
      <c r="G15" s="17">
        <v>30561842</v>
      </c>
      <c r="H15" s="16">
        <f>G15-I15</f>
        <v>15619416</v>
      </c>
      <c r="I15" s="16">
        <v>14942426</v>
      </c>
      <c r="L15" s="13">
        <v>2011</v>
      </c>
      <c r="M15" s="27">
        <f t="shared" si="14"/>
        <v>0.18369822080750237</v>
      </c>
      <c r="N15" s="27">
        <f t="shared" si="15"/>
        <v>0.72181526231305038</v>
      </c>
      <c r="O15" s="27">
        <f t="shared" si="16"/>
        <v>7.9251963935943387E-2</v>
      </c>
      <c r="P15" s="29">
        <f t="shared" si="17"/>
        <v>1.5234520222963E-2</v>
      </c>
      <c r="Q15" s="30">
        <f t="shared" si="18"/>
        <v>0.99999996727945906</v>
      </c>
      <c r="R15" s="27">
        <f t="shared" si="19"/>
        <v>0.51107573947931539</v>
      </c>
      <c r="S15" s="27">
        <f t="shared" si="20"/>
        <v>0.48892426052068461</v>
      </c>
      <c r="U15" s="28"/>
    </row>
    <row r="16" spans="2:21" ht="15" customHeight="1" x14ac:dyDescent="0.25">
      <c r="B16" s="13">
        <v>2010</v>
      </c>
      <c r="C16" s="16">
        <v>5878398</v>
      </c>
      <c r="D16" s="16">
        <v>20810765</v>
      </c>
      <c r="E16" s="16">
        <v>3050664</v>
      </c>
      <c r="F16" s="16">
        <v>389102</v>
      </c>
      <c r="G16" s="17">
        <v>30128930</v>
      </c>
      <c r="H16" s="16">
        <v>15460900</v>
      </c>
      <c r="I16" s="16">
        <f>11371185-261+755501+699852+3792+49085+101640+3342+1286848+7944+389102</f>
        <v>14668030</v>
      </c>
      <c r="L16" s="13">
        <v>2010</v>
      </c>
      <c r="M16" s="27">
        <f t="shared" si="14"/>
        <v>0.19510809046321922</v>
      </c>
      <c r="N16" s="27">
        <f t="shared" si="15"/>
        <v>0.69072366658888984</v>
      </c>
      <c r="O16" s="27">
        <f t="shared" si="16"/>
        <v>0.10125364558250161</v>
      </c>
      <c r="P16" s="29">
        <f t="shared" si="17"/>
        <v>1.2914564174698537E-2</v>
      </c>
      <c r="Q16" s="30">
        <f t="shared" si="18"/>
        <v>0.99999996680930914</v>
      </c>
      <c r="R16" s="27">
        <f t="shared" si="19"/>
        <v>0.51315795151039212</v>
      </c>
      <c r="S16" s="27">
        <f t="shared" si="20"/>
        <v>0.48684204848960783</v>
      </c>
      <c r="U16" s="28"/>
    </row>
    <row r="17" spans="2:30" ht="15" customHeight="1" x14ac:dyDescent="0.25">
      <c r="B17" s="13">
        <v>2009</v>
      </c>
      <c r="C17" s="16">
        <v>6535035</v>
      </c>
      <c r="D17" s="16">
        <v>19810424</v>
      </c>
      <c r="E17" s="16">
        <v>2796682</v>
      </c>
      <c r="F17" s="16">
        <v>277981</v>
      </c>
      <c r="G17" s="17">
        <v>29420122</v>
      </c>
      <c r="H17" s="16">
        <v>15150067</v>
      </c>
      <c r="I17" s="16">
        <v>14270055</v>
      </c>
      <c r="L17" s="13">
        <v>2009</v>
      </c>
      <c r="M17" s="27">
        <f t="shared" si="14"/>
        <v>0.22212807275238355</v>
      </c>
      <c r="N17" s="27">
        <f t="shared" si="15"/>
        <v>0.67336308122719546</v>
      </c>
      <c r="O17" s="27">
        <f t="shared" si="16"/>
        <v>9.5060176840871022E-2</v>
      </c>
      <c r="P17" s="29">
        <f t="shared" si="17"/>
        <v>9.4486691795499685E-3</v>
      </c>
      <c r="Q17" s="30">
        <f t="shared" si="18"/>
        <v>1</v>
      </c>
      <c r="R17" s="27">
        <f t="shared" si="19"/>
        <v>0.5149559542954989</v>
      </c>
      <c r="S17" s="27">
        <f t="shared" si="20"/>
        <v>0.48504404570450116</v>
      </c>
      <c r="U17" s="28"/>
    </row>
    <row r="18" spans="2:30" ht="15" customHeight="1" x14ac:dyDescent="0.25">
      <c r="B18" s="13">
        <v>2008</v>
      </c>
      <c r="C18" s="16">
        <v>6267249</v>
      </c>
      <c r="D18" s="16">
        <v>20601070</v>
      </c>
      <c r="E18" s="16">
        <v>2665129</v>
      </c>
      <c r="F18" s="16">
        <v>73521</v>
      </c>
      <c r="G18" s="17">
        <v>29606969</v>
      </c>
      <c r="H18" s="16">
        <v>15310747</v>
      </c>
      <c r="I18" s="16">
        <f>11360753+3624+768587+1004447-0+34419+947065+9311+122471+36445+9100</f>
        <v>14296222</v>
      </c>
      <c r="L18" s="13">
        <v>2008</v>
      </c>
      <c r="M18" s="27">
        <f t="shared" si="14"/>
        <v>0.21168154700334235</v>
      </c>
      <c r="N18" s="27">
        <f t="shared" si="15"/>
        <v>0.69581827170488142</v>
      </c>
      <c r="O18" s="27">
        <f t="shared" si="16"/>
        <v>9.0016948374553304E-2</v>
      </c>
      <c r="P18" s="29">
        <f t="shared" si="17"/>
        <v>2.4832329172229687E-3</v>
      </c>
      <c r="Q18" s="30">
        <f t="shared" si="18"/>
        <v>1</v>
      </c>
      <c r="R18" s="27">
        <f t="shared" si="19"/>
        <v>0.51713321279189373</v>
      </c>
      <c r="S18" s="27">
        <f t="shared" si="20"/>
        <v>0.48286678720810633</v>
      </c>
      <c r="U18" s="28"/>
    </row>
    <row r="19" spans="2:30" ht="15" customHeight="1" x14ac:dyDescent="0.25">
      <c r="B19" s="13">
        <v>2007</v>
      </c>
      <c r="C19" s="16">
        <v>6228043</v>
      </c>
      <c r="D19" s="16">
        <v>19918779</v>
      </c>
      <c r="E19" s="16">
        <v>2562460</v>
      </c>
      <c r="F19" s="16"/>
      <c r="G19" s="17">
        <v>28709282</v>
      </c>
      <c r="H19" s="16">
        <v>15313640</v>
      </c>
      <c r="I19" s="16">
        <v>13395642</v>
      </c>
      <c r="L19" s="13">
        <v>2007</v>
      </c>
      <c r="M19" s="27">
        <f t="shared" ref="M19:M29" si="21">C19/$G19</f>
        <v>0.21693482268208589</v>
      </c>
      <c r="N19" s="27">
        <f t="shared" ref="N19:N29" si="22">D19/$G19</f>
        <v>0.69380972328043589</v>
      </c>
      <c r="O19" s="27">
        <f t="shared" ref="O19:O29" si="23">E19/$G19</f>
        <v>8.9255454037478199E-2</v>
      </c>
      <c r="P19" s="16"/>
      <c r="Q19" s="30">
        <f t="shared" si="18"/>
        <v>1</v>
      </c>
      <c r="R19" s="27">
        <f t="shared" si="19"/>
        <v>0.53340379602666488</v>
      </c>
      <c r="S19" s="27">
        <f t="shared" si="20"/>
        <v>0.46659620397333518</v>
      </c>
      <c r="U19" s="28"/>
    </row>
    <row r="20" spans="2:30" ht="15" customHeight="1" x14ac:dyDescent="0.25">
      <c r="B20" s="12">
        <v>2006</v>
      </c>
      <c r="C20" s="14">
        <v>6364427</v>
      </c>
      <c r="D20" s="14">
        <v>19424045</v>
      </c>
      <c r="E20" s="14">
        <v>2283991</v>
      </c>
      <c r="F20" s="14"/>
      <c r="G20" s="15">
        <v>28072463</v>
      </c>
      <c r="H20" s="14">
        <v>15361927</v>
      </c>
      <c r="I20" s="14">
        <v>12710536</v>
      </c>
      <c r="L20" s="12">
        <v>2006</v>
      </c>
      <c r="M20" s="27">
        <f t="shared" si="21"/>
        <v>0.22671423594003848</v>
      </c>
      <c r="N20" s="27">
        <f t="shared" si="22"/>
        <v>0.69192521511204774</v>
      </c>
      <c r="O20" s="27">
        <f t="shared" si="23"/>
        <v>8.1360548947913836E-2</v>
      </c>
      <c r="P20" s="14"/>
      <c r="Q20" s="30">
        <f t="shared" si="18"/>
        <v>1</v>
      </c>
      <c r="R20" s="27">
        <f t="shared" si="19"/>
        <v>0.54722405369275939</v>
      </c>
      <c r="S20" s="27">
        <f t="shared" si="20"/>
        <v>0.45277594630724066</v>
      </c>
      <c r="U20" s="28"/>
    </row>
    <row r="21" spans="2:30" ht="15" customHeight="1" x14ac:dyDescent="0.25">
      <c r="B21" s="12">
        <v>2005</v>
      </c>
      <c r="C21" s="14">
        <v>6790281</v>
      </c>
      <c r="D21" s="14">
        <v>19665653</v>
      </c>
      <c r="E21" s="14">
        <v>3317162</v>
      </c>
      <c r="F21" s="14"/>
      <c r="G21" s="15">
        <v>29773096</v>
      </c>
      <c r="H21" s="14">
        <v>12374048</v>
      </c>
      <c r="I21" s="14">
        <v>17399048</v>
      </c>
      <c r="L21" s="12">
        <v>2005</v>
      </c>
      <c r="M21" s="27">
        <f t="shared" si="21"/>
        <v>0.22806768231291769</v>
      </c>
      <c r="N21" s="27">
        <f t="shared" si="22"/>
        <v>0.66051756928469918</v>
      </c>
      <c r="O21" s="27">
        <f t="shared" si="23"/>
        <v>0.11141474840238315</v>
      </c>
      <c r="P21" s="14"/>
      <c r="Q21" s="30">
        <f t="shared" si="18"/>
        <v>1</v>
      </c>
      <c r="R21" s="27">
        <f t="shared" si="19"/>
        <v>0.41561173214905162</v>
      </c>
      <c r="S21" s="27">
        <f t="shared" si="20"/>
        <v>0.58438826785094844</v>
      </c>
      <c r="U21" s="28"/>
    </row>
    <row r="22" spans="2:30" ht="15" customHeight="1" x14ac:dyDescent="0.25">
      <c r="B22" s="12">
        <v>2004</v>
      </c>
      <c r="C22" s="14">
        <v>7003095</v>
      </c>
      <c r="D22" s="14">
        <v>21418999</v>
      </c>
      <c r="E22" s="14">
        <v>1812797</v>
      </c>
      <c r="F22" s="14"/>
      <c r="G22" s="15">
        <v>30234891</v>
      </c>
      <c r="H22" s="14">
        <v>15738338</v>
      </c>
      <c r="I22" s="14">
        <v>14496553</v>
      </c>
      <c r="L22" s="12">
        <v>2004</v>
      </c>
      <c r="M22" s="27">
        <f t="shared" si="21"/>
        <v>0.23162296169680255</v>
      </c>
      <c r="N22" s="27">
        <f t="shared" si="22"/>
        <v>0.70841991790213499</v>
      </c>
      <c r="O22" s="27">
        <f t="shared" si="23"/>
        <v>5.9957120401062471E-2</v>
      </c>
      <c r="P22" s="14"/>
      <c r="Q22" s="30">
        <f t="shared" si="18"/>
        <v>1</v>
      </c>
      <c r="R22" s="27">
        <f t="shared" si="19"/>
        <v>0.52053562885343296</v>
      </c>
      <c r="S22" s="27">
        <f t="shared" si="20"/>
        <v>0.47946437114656704</v>
      </c>
      <c r="U22" s="28"/>
    </row>
    <row r="23" spans="2:30" ht="15" customHeight="1" x14ac:dyDescent="0.25">
      <c r="B23" s="12">
        <v>2003</v>
      </c>
      <c r="C23" s="14">
        <v>7742628</v>
      </c>
      <c r="D23" s="14">
        <v>22931527</v>
      </c>
      <c r="E23" s="14">
        <v>1507318</v>
      </c>
      <c r="F23" s="14"/>
      <c r="G23" s="15">
        <v>32181473</v>
      </c>
      <c r="H23" s="14">
        <v>15837995</v>
      </c>
      <c r="I23" s="14">
        <v>16343478</v>
      </c>
      <c r="L23" s="12">
        <v>2003</v>
      </c>
      <c r="M23" s="27">
        <f t="shared" si="21"/>
        <v>0.24059271618797562</v>
      </c>
      <c r="N23" s="27">
        <f t="shared" si="22"/>
        <v>0.71256921645569171</v>
      </c>
      <c r="O23" s="27">
        <f t="shared" si="23"/>
        <v>4.6838067356332634E-2</v>
      </c>
      <c r="P23" s="14"/>
      <c r="Q23" s="30">
        <f t="shared" si="18"/>
        <v>1</v>
      </c>
      <c r="R23" s="27">
        <f t="shared" si="19"/>
        <v>0.49214636632698572</v>
      </c>
      <c r="S23" s="27">
        <f t="shared" si="20"/>
        <v>0.50785363367301428</v>
      </c>
      <c r="U23" s="28"/>
    </row>
    <row r="24" spans="2:30" ht="15" customHeight="1" x14ac:dyDescent="0.25">
      <c r="B24" s="12">
        <v>2002</v>
      </c>
      <c r="C24" s="14">
        <v>9888542</v>
      </c>
      <c r="D24" s="14">
        <v>23303001</v>
      </c>
      <c r="E24" s="14">
        <v>1469928</v>
      </c>
      <c r="F24" s="14"/>
      <c r="G24" s="15">
        <v>34661471</v>
      </c>
      <c r="H24" s="14">
        <v>15273867</v>
      </c>
      <c r="I24" s="14">
        <v>19387604</v>
      </c>
      <c r="L24" s="12">
        <v>2002</v>
      </c>
      <c r="M24" s="27">
        <f t="shared" si="21"/>
        <v>0.28528916155924255</v>
      </c>
      <c r="N24" s="27">
        <f t="shared" si="22"/>
        <v>0.67230271329223157</v>
      </c>
      <c r="O24" s="27">
        <f t="shared" si="23"/>
        <v>4.2408125148525863E-2</v>
      </c>
      <c r="P24" s="14"/>
      <c r="Q24" s="30">
        <f t="shared" si="18"/>
        <v>1</v>
      </c>
      <c r="R24" s="27">
        <f t="shared" si="19"/>
        <v>0.44065836097954414</v>
      </c>
      <c r="S24" s="27">
        <f t="shared" si="20"/>
        <v>0.55934163902045586</v>
      </c>
      <c r="U24" s="28"/>
    </row>
    <row r="25" spans="2:30" ht="15" customHeight="1" x14ac:dyDescent="0.25">
      <c r="B25" s="12">
        <v>2001</v>
      </c>
      <c r="C25" s="14">
        <v>9009743</v>
      </c>
      <c r="D25" s="14">
        <v>22285657</v>
      </c>
      <c r="E25" s="14">
        <v>1851980</v>
      </c>
      <c r="F25" s="14"/>
      <c r="G25" s="15">
        <v>33147380</v>
      </c>
      <c r="H25" s="14">
        <v>14532211</v>
      </c>
      <c r="I25" s="14">
        <v>18615169</v>
      </c>
      <c r="L25" s="12">
        <v>2001</v>
      </c>
      <c r="M25" s="27">
        <f t="shared" si="21"/>
        <v>0.27180860146412777</v>
      </c>
      <c r="N25" s="27">
        <f t="shared" si="22"/>
        <v>0.67232031611548182</v>
      </c>
      <c r="O25" s="27">
        <f t="shared" si="23"/>
        <v>5.5871082420390392E-2</v>
      </c>
      <c r="P25" s="14"/>
      <c r="Q25" s="30">
        <f t="shared" si="18"/>
        <v>1</v>
      </c>
      <c r="R25" s="27">
        <f t="shared" si="19"/>
        <v>0.43841205549277196</v>
      </c>
      <c r="S25" s="27">
        <f t="shared" si="20"/>
        <v>0.56158794450722804</v>
      </c>
      <c r="U25" s="28"/>
    </row>
    <row r="26" spans="2:30" ht="15" customHeight="1" x14ac:dyDescent="0.25">
      <c r="B26" s="12">
        <v>2000</v>
      </c>
      <c r="C26" s="14">
        <v>8226258</v>
      </c>
      <c r="D26" s="14">
        <v>21302838</v>
      </c>
      <c r="E26" s="14">
        <v>1942613</v>
      </c>
      <c r="F26" s="14"/>
      <c r="G26" s="15">
        <v>31471709</v>
      </c>
      <c r="H26" s="14">
        <v>14051631</v>
      </c>
      <c r="I26" s="14">
        <v>17420078</v>
      </c>
      <c r="L26" s="12">
        <v>2000</v>
      </c>
      <c r="M26" s="27">
        <f t="shared" si="21"/>
        <v>0.261385805264023</v>
      </c>
      <c r="N26" s="27">
        <f t="shared" si="22"/>
        <v>0.67688850325859329</v>
      </c>
      <c r="O26" s="27">
        <f t="shared" si="23"/>
        <v>6.1725691477383701E-2</v>
      </c>
      <c r="P26" s="14"/>
      <c r="Q26" s="30">
        <f t="shared" si="18"/>
        <v>1</v>
      </c>
      <c r="R26" s="27">
        <f t="shared" si="19"/>
        <v>0.44648452360817137</v>
      </c>
      <c r="S26" s="27">
        <f t="shared" si="20"/>
        <v>0.55351547639182863</v>
      </c>
      <c r="U26" s="28"/>
    </row>
    <row r="27" spans="2:30" ht="15" customHeight="1" x14ac:dyDescent="0.25">
      <c r="B27" s="12">
        <v>1999</v>
      </c>
      <c r="C27" s="14">
        <v>10012916</v>
      </c>
      <c r="D27" s="14">
        <v>19867140</v>
      </c>
      <c r="E27" s="14">
        <v>1460950</v>
      </c>
      <c r="F27" s="14"/>
      <c r="G27" s="15">
        <v>31341006</v>
      </c>
      <c r="H27" s="14">
        <v>13279725</v>
      </c>
      <c r="I27" s="14">
        <v>18061281</v>
      </c>
      <c r="L27" s="12">
        <v>1999</v>
      </c>
      <c r="M27" s="27">
        <f t="shared" si="21"/>
        <v>0.31948291640670373</v>
      </c>
      <c r="N27" s="27">
        <f t="shared" si="22"/>
        <v>0.63390243440175464</v>
      </c>
      <c r="O27" s="27">
        <f t="shared" si="23"/>
        <v>4.6614649191541589E-2</v>
      </c>
      <c r="P27" s="14"/>
      <c r="Q27" s="30">
        <f t="shared" si="18"/>
        <v>1</v>
      </c>
      <c r="R27" s="27">
        <f t="shared" si="19"/>
        <v>0.42371725400263155</v>
      </c>
      <c r="S27" s="27">
        <f t="shared" si="20"/>
        <v>0.5762827459973684</v>
      </c>
      <c r="U27" s="28"/>
    </row>
    <row r="28" spans="2:30" s="20" customFormat="1" ht="15" customHeight="1" x14ac:dyDescent="0.25">
      <c r="B28" s="12">
        <v>1998</v>
      </c>
      <c r="C28" s="14">
        <v>14282231</v>
      </c>
      <c r="D28" s="14">
        <v>18345410</v>
      </c>
      <c r="E28" s="14">
        <v>2112346</v>
      </c>
      <c r="F28" s="14"/>
      <c r="G28" s="15">
        <v>34739987</v>
      </c>
      <c r="H28" s="14">
        <v>12538311</v>
      </c>
      <c r="I28" s="36">
        <v>22201676</v>
      </c>
      <c r="J28"/>
      <c r="K28"/>
      <c r="L28" s="12">
        <v>1998</v>
      </c>
      <c r="M28" s="27">
        <f t="shared" si="21"/>
        <v>0.41111791435039974</v>
      </c>
      <c r="N28" s="27">
        <f t="shared" si="22"/>
        <v>0.52807762996572216</v>
      </c>
      <c r="O28" s="27">
        <f t="shared" si="23"/>
        <v>6.0804455683878066E-2</v>
      </c>
      <c r="P28" s="14"/>
      <c r="Q28" s="30">
        <f t="shared" si="18"/>
        <v>1</v>
      </c>
      <c r="R28" s="27">
        <f t="shared" si="19"/>
        <v>0.36091870155276684</v>
      </c>
      <c r="S28" s="27">
        <f t="shared" si="20"/>
        <v>0.63908129844723316</v>
      </c>
      <c r="U28" s="28"/>
    </row>
    <row r="29" spans="2:30" ht="15" customHeight="1" x14ac:dyDescent="0.25">
      <c r="B29" s="12">
        <v>1997</v>
      </c>
      <c r="C29" s="14">
        <v>13054125</v>
      </c>
      <c r="D29" s="14">
        <v>16736413</v>
      </c>
      <c r="E29" s="14">
        <v>1078502</v>
      </c>
      <c r="F29" s="14"/>
      <c r="G29" s="15">
        <v>30869040</v>
      </c>
      <c r="H29" s="14">
        <v>12721159</v>
      </c>
      <c r="I29" s="36">
        <v>18147881</v>
      </c>
      <c r="L29" s="12">
        <v>1997</v>
      </c>
      <c r="M29" s="27">
        <f t="shared" si="21"/>
        <v>0.42288730067407343</v>
      </c>
      <c r="N29" s="27">
        <f t="shared" si="22"/>
        <v>0.54217471615573398</v>
      </c>
      <c r="O29" s="27">
        <f t="shared" si="23"/>
        <v>3.4937983170192533E-2</v>
      </c>
      <c r="P29" s="14"/>
      <c r="Q29" s="30">
        <f t="shared" si="18"/>
        <v>1</v>
      </c>
      <c r="R29" s="27">
        <f t="shared" si="19"/>
        <v>0.41210089461803801</v>
      </c>
      <c r="S29" s="27">
        <f t="shared" si="20"/>
        <v>0.58789910538196199</v>
      </c>
      <c r="U29" s="28"/>
    </row>
    <row r="30" spans="2:30" ht="15.75" customHeight="1" x14ac:dyDescent="0.25">
      <c r="B30" s="12">
        <v>1996</v>
      </c>
      <c r="C30" s="14">
        <v>11169360</v>
      </c>
      <c r="D30" s="14">
        <v>15290696</v>
      </c>
      <c r="E30" s="14">
        <v>698363</v>
      </c>
      <c r="F30" s="14"/>
      <c r="G30" s="15">
        <v>27158419</v>
      </c>
      <c r="H30" s="14">
        <v>13555593</v>
      </c>
      <c r="I30" s="14">
        <v>13602826</v>
      </c>
      <c r="L30" s="12">
        <v>1996</v>
      </c>
      <c r="M30" s="14"/>
      <c r="N30" s="14"/>
      <c r="O30" s="14"/>
      <c r="P30" s="14"/>
      <c r="Q30" s="15"/>
      <c r="R30" s="14"/>
      <c r="S30" s="14"/>
    </row>
    <row r="31" spans="2:30" ht="11.25" customHeight="1" x14ac:dyDescent="0.25">
      <c r="B31" s="31"/>
      <c r="C31" s="32"/>
      <c r="D31" s="32"/>
      <c r="E31" s="32"/>
      <c r="F31" s="32"/>
      <c r="G31" s="33"/>
      <c r="H31" s="32"/>
      <c r="I31" s="32"/>
      <c r="J31" s="20"/>
      <c r="K31" s="20"/>
      <c r="L31" s="31"/>
      <c r="M31" s="34"/>
      <c r="N31" s="34"/>
      <c r="O31" s="34"/>
      <c r="P31" s="34"/>
      <c r="Q31" s="35"/>
      <c r="R31" s="34"/>
      <c r="S31" s="34"/>
      <c r="T31" s="20"/>
      <c r="U31" s="20"/>
      <c r="V31" s="20"/>
      <c r="W31" s="20"/>
      <c r="X31" s="20"/>
      <c r="Y31" s="20"/>
      <c r="Z31" s="20"/>
      <c r="AA31" s="20"/>
      <c r="AB31" s="20"/>
      <c r="AC31" s="20"/>
      <c r="AD31" s="20"/>
    </row>
    <row r="32" spans="2:30" ht="11.25" customHeight="1" x14ac:dyDescent="0.25">
      <c r="B32" s="6"/>
      <c r="C32" s="5"/>
      <c r="D32" s="5"/>
      <c r="E32" s="5"/>
      <c r="F32" s="5"/>
      <c r="G32" s="26"/>
      <c r="H32" s="5"/>
      <c r="I32" s="18" t="s">
        <v>14</v>
      </c>
    </row>
    <row r="33" spans="2:9" x14ac:dyDescent="0.25">
      <c r="B33" s="6"/>
      <c r="C33" s="5"/>
      <c r="D33" s="7"/>
      <c r="E33" s="5"/>
      <c r="F33" s="5"/>
      <c r="G33" s="24"/>
      <c r="H33" s="5"/>
      <c r="I33" s="19" t="s">
        <v>15</v>
      </c>
    </row>
    <row r="34" spans="2:9" x14ac:dyDescent="0.25">
      <c r="G34" s="25"/>
    </row>
  </sheetData>
  <sortState xmlns:xlrd2="http://schemas.microsoft.com/office/spreadsheetml/2017/richdata2" ref="B9:S30">
    <sortCondition descending="1" ref="B9:B30"/>
  </sortState>
  <mergeCells count="5">
    <mergeCell ref="G6:I6"/>
    <mergeCell ref="B4:I4"/>
    <mergeCell ref="B2:I2"/>
    <mergeCell ref="Q6:S6"/>
    <mergeCell ref="M4:S4"/>
  </mergeCells>
  <printOptions horizontalCentered="1" verticalCentered="1"/>
  <pageMargins left="0.23622047244094491" right="0.23622047244094491" top="0.74803149606299213"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FFAF94CF2D6784BB7FF8C04CF5C5F9C" ma:contentTypeVersion="13" ma:contentTypeDescription="Ein neues Dokument erstellen." ma:contentTypeScope="" ma:versionID="2e5834c62c7872a310d6386bd2482ea5">
  <xsd:schema xmlns:xsd="http://www.w3.org/2001/XMLSchema" xmlns:xs="http://www.w3.org/2001/XMLSchema" xmlns:p="http://schemas.microsoft.com/office/2006/metadata/properties" xmlns:ns1="http://schemas.microsoft.com/sharepoint/v3" xmlns:ns2="0a719837-4a29-4d8f-8dd8-6fe5700bea35" xmlns:ns3="ec069963-9483-4c61-a8bd-9c00dbd22626" xmlns:ns4="a3c93ee0-e72e-45ea-94d4-5c18abdcc8a1" targetNamespace="http://schemas.microsoft.com/office/2006/metadata/properties" ma:root="true" ma:fieldsID="bb5b79c4587ad8c70b81688dc5a2e750" ns1:_="" ns2:_="" ns3:_="" ns4:_="">
    <xsd:import namespace="http://schemas.microsoft.com/sharepoint/v3"/>
    <xsd:import namespace="0a719837-4a29-4d8f-8dd8-6fe5700bea35"/>
    <xsd:import namespace="ec069963-9483-4c61-a8bd-9c00dbd22626"/>
    <xsd:import namespace="a3c93ee0-e72e-45ea-94d4-5c18abdcc8a1"/>
    <xsd:element name="properties">
      <xsd:complexType>
        <xsd:sequence>
          <xsd:element name="documentManagement">
            <xsd:complexType>
              <xsd:all>
                <xsd:element ref="ns2:SharedWithUsers" minOccurs="0"/>
                <xsd:element ref="ns2:SharedWithDetails" minOccurs="0"/>
                <xsd:element ref="ns3:MediaServiceAutoTags" minOccurs="0"/>
                <xsd:element ref="ns4:MediaServiceMetadata" minOccurs="0"/>
                <xsd:element ref="ns4:MediaServiceFastMetadata" minOccurs="0"/>
                <xsd:element ref="ns4:MediaServiceDateTaken" minOccurs="0"/>
                <xsd:element ref="ns4:MediaServiceOCR" minOccurs="0"/>
                <xsd:element ref="ns4:MediaServiceLocation" minOccurs="0"/>
                <xsd:element ref="ns1:PublishingStartDate" minOccurs="0"/>
                <xsd:element ref="ns1:PublishingExpirationDate"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7"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069963-9483-4c61-a8bd-9c00dbd22626"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c93ee0-e72e-45ea-94d4-5c18abdcc8a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E6795A-1628-41C6-809D-ABBD7B3489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ec069963-9483-4c61-a8bd-9c00dbd22626"/>
    <ds:schemaRef ds:uri="a3c93ee0-e72e-45ea-94d4-5c18abdcc8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FE6902-C55E-47CC-BCF3-63704FE31ABB}">
  <ds:schemaRefs>
    <ds:schemaRef ds:uri="http://schemas.microsoft.com/sharepoint/v3"/>
    <ds:schemaRef ds:uri="a3c93ee0-e72e-45ea-94d4-5c18abdcc8a1"/>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0a719837-4a29-4d8f-8dd8-6fe5700bea35"/>
    <ds:schemaRef ds:uri="http://schemas.microsoft.com/office/infopath/2007/PartnerControls"/>
    <ds:schemaRef ds:uri="ec069963-9483-4c61-a8bd-9c00dbd22626"/>
    <ds:schemaRef ds:uri="http://www.w3.org/XML/1998/namespace"/>
    <ds:schemaRef ds:uri="http://purl.org/dc/dcmitype/"/>
  </ds:schemaRefs>
</ds:datastoreItem>
</file>

<file path=customXml/itemProps3.xml><?xml version="1.0" encoding="utf-8"?>
<ds:datastoreItem xmlns:ds="http://schemas.openxmlformats.org/officeDocument/2006/customXml" ds:itemID="{34F13970-7EFF-4483-9446-7E8680EC92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LV Prämien Gesamt</vt:lpstr>
      <vt:lpstr>'LV Prämien Gesamt'!Druckbereich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Schönenberger Alex</dc:creator>
  <cp:keywords/>
  <dc:description/>
  <cp:lastModifiedBy>Schaller Lisa</cp:lastModifiedBy>
  <cp:revision/>
  <cp:lastPrinted>2018-07-30T06:58:57Z</cp:lastPrinted>
  <dcterms:created xsi:type="dcterms:W3CDTF">2016-05-30T06:54:16Z</dcterms:created>
  <dcterms:modified xsi:type="dcterms:W3CDTF">2019-08-06T13:58:08Z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0x0101005FFAF94CF2D6784BB7FF8C04CF5C5F9C</vt:lpwstr>
  </property>
  <property fmtid="{D5CDD505-2E9C-101B-9397-08002B2CF9AE}" pid="3" name="Order">
    <vt:r8>4489300</vt:r8>
  </property>
  <property fmtid="{D5CDD505-2E9C-101B-9397-08002B2CF9AE}" pid="4" name="ComplianceAssetId">
    <vt:lpwstr/>
  </property>
</Properties>
</file>